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<sst xmlns="http://schemas.openxmlformats.org/spreadsheetml/2006/main" count="89" uniqueCount="61">
  <si>
    <t>1. Этап — Материалы</t>
  </si>
  <si>
    <t>№</t>
  </si>
  <si>
    <t>Наименование</t>
  </si>
  <si>
    <t>Ед.изм.</t>
  </si>
  <si>
    <t>Кол-во</t>
  </si>
  <si>
    <t>Цена</t>
  </si>
  <si>
    <t>Сумма</t>
  </si>
  <si>
    <t>Подкладочный венец</t>
  </si>
  <si>
    <t xml:space="preserve">1.1 доска подкладочная (50х200х6000 мм) </t>
  </si>
  <si>
    <t>м3</t>
  </si>
  <si>
    <t>Укладывается на фундамент под первый венец сруба.</t>
  </si>
  <si>
    <t>1.2 рубероид для изоляции подкладочной доски</t>
  </si>
  <si>
    <t>м2</t>
  </si>
  <si>
    <t>Покупается прорабом в регионе Заказчика.</t>
  </si>
  <si>
    <t>Сруб</t>
  </si>
  <si>
    <t>м.п.</t>
  </si>
  <si>
    <t>Джутовое полотно.</t>
  </si>
  <si>
    <t>Перекрытия</t>
  </si>
  <si>
    <t>3.1 лаги 1 этажа (брус 100х200х6000 мм)</t>
  </si>
  <si>
    <t>Балки перекрытия первого этажа.</t>
  </si>
  <si>
    <t>3.2 лаги 2 этажа (брус 100х200х6000 мм)</t>
  </si>
  <si>
    <t>3.3 монтажный пол 1 этажа (25х100х6000 мм)</t>
  </si>
  <si>
    <t>Настил поверх балок перекрытия.</t>
  </si>
  <si>
    <t>3.4 монтажный пол 2 этажа (25х100х6000 мм)</t>
  </si>
  <si>
    <t>Кровля</t>
  </si>
  <si>
    <t>4.1 доска стропильная (50х200х6000 мм)</t>
  </si>
  <si>
    <t>4.2 обрешетка (доска  25х100х6000 мм) сосна</t>
  </si>
  <si>
    <t>Основание для настила кровельнго материала.</t>
  </si>
  <si>
    <t>4.3 контробрешетка (50х40х3000 мм)</t>
  </si>
  <si>
    <t>Создает вентиляционный канал.</t>
  </si>
  <si>
    <t>4.4 опора скользящая для стропил</t>
  </si>
  <si>
    <t>шт.</t>
  </si>
  <si>
    <t>4.4 регулировочный домкрат</t>
  </si>
  <si>
    <t>4.5 рубероид</t>
  </si>
  <si>
    <t>Доска строительная на леса (50х150х6000)</t>
  </si>
  <si>
    <t>Строительство лесов для удобства сборки дома.</t>
  </si>
  <si>
    <t>Итого за материалы:</t>
  </si>
  <si>
    <t>2. Этап — Доставка</t>
  </si>
  <si>
    <t>Погрузка машины</t>
  </si>
  <si>
    <t>Доставка (еврофура 13 метров)</t>
  </si>
  <si>
    <t>шт</t>
  </si>
  <si>
    <t>Разгрузка машины</t>
  </si>
  <si>
    <t>Оплачивается грузоподъемное оборудование.</t>
  </si>
  <si>
    <t>Итого за Доставку:</t>
  </si>
  <si>
    <t>3. Этап — Сборка</t>
  </si>
  <si>
    <t>Установка лаг и монтажного пола</t>
  </si>
  <si>
    <t>м.кв.</t>
  </si>
  <si>
    <t>Врезка балок перекрытия в сруб и настил досок монтажного пола.</t>
  </si>
  <si>
    <t>Расходные и крепежные материалы</t>
  </si>
  <si>
    <t>Итого за Сборку:</t>
  </si>
  <si>
    <t xml:space="preserve">Итого: стоимость изготовления и доставки сруба из оцилиндрованного бревна составляет - </t>
  </si>
  <si>
    <t xml:space="preserve">Стеновой материал. </t>
  </si>
  <si>
    <t xml:space="preserve">Смета на изготовление доставку сруба из оцилиндрованного бревна диаметром 240 мм </t>
  </si>
  <si>
    <t>2.1 бревно оцилиндрованное , диаметр 240мм сосна,ель</t>
  </si>
  <si>
    <t>Сборка сруба</t>
  </si>
  <si>
    <t>Доставка осуществляется от склада продавца (г.Киров) до участка заказчика. Стоимость доставки рассчитывается индивидуально.</t>
  </si>
  <si>
    <t xml:space="preserve"> Заказчиком предоставляется электроснабжение рабочего участка. При диаметре бревна более 240мм заказчиком предоставляется грузоподъемное оборудование.</t>
  </si>
  <si>
    <t xml:space="preserve">Установка стропильной системы. </t>
  </si>
  <si>
    <t xml:space="preserve">Сборка крыши </t>
  </si>
  <si>
    <t>Бензин, масло, сверла, биты, скобы, цепи, напильники, гвозди, саморезы, скобы, болты, гайки, шайбы, анкера, пластины, уголки. После сдачи объекта производится сверка стоимости по товарным чекам.</t>
  </si>
  <si>
    <t xml:space="preserve">2.2 межвенцовый утеплитель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</si>
</sst>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6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i/>
      <sz val="16"/>
      <color theme="2" tint="-0.4999699890613556"/>
      <name val="Arial"/>
      <family val="2"/>
    </font>
    <font>
      <b/>
      <i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top"/>
    </xf>
    <xf numFmtId="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vertical="center"/>
    </xf>
    <xf numFmtId="0" fontId="48" fillId="0" borderId="0" xfId="0" applyFont="1" applyAlignment="1">
      <alignment horizontal="center" vertical="center"/>
    </xf>
    <xf numFmtId="4" fontId="49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/>
    </xf>
    <xf numFmtId="4" fontId="3" fillId="0" borderId="11" xfId="0" applyNumberFormat="1" applyFont="1" applyBorder="1" applyAlignment="1">
      <alignment horizontal="right" vertical="center"/>
    </xf>
    <xf numFmtId="4" fontId="3" fillId="33" borderId="1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top"/>
    </xf>
    <xf numFmtId="0" fontId="5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/>
    </xf>
    <xf numFmtId="0" fontId="4" fillId="36" borderId="12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0</xdr:row>
      <xdr:rowOff>0</xdr:rowOff>
    </xdr:from>
    <xdr:ext cx="409575" cy="657225"/>
    <xdr:sp>
      <xdr:nvSpPr>
        <xdr:cNvPr id="1" name="Прямоугольник 2"/>
        <xdr:cNvSpPr>
          <a:spLocks/>
        </xdr:cNvSpPr>
      </xdr:nvSpPr>
      <xdr:spPr>
        <a:xfrm rot="16200000">
          <a:off x="609600" y="0"/>
          <a:ext cx="409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34">
      <selection activeCell="F35" sqref="F35"/>
    </sheetView>
  </sheetViews>
  <sheetFormatPr defaultColWidth="11.57421875" defaultRowHeight="12.75"/>
  <cols>
    <col min="1" max="1" width="3.57421875" style="1" customWidth="1"/>
    <col min="2" max="2" width="56.140625" style="2" customWidth="1"/>
    <col min="3" max="3" width="6.7109375" style="1" customWidth="1"/>
    <col min="4" max="4" width="8.140625" style="3" customWidth="1"/>
    <col min="5" max="5" width="19.140625" style="3" customWidth="1"/>
    <col min="6" max="6" width="14.7109375" style="3" bestFit="1" customWidth="1"/>
    <col min="7" max="7" width="38.57421875" style="1" customWidth="1"/>
    <col min="8" max="8" width="11.57421875" style="3" customWidth="1"/>
    <col min="9" max="9" width="16.7109375" style="4" customWidth="1"/>
    <col min="10" max="16384" width="11.57421875" style="1" customWidth="1"/>
  </cols>
  <sheetData>
    <row r="1" spans="2:9" ht="12.75">
      <c r="B1" s="30"/>
      <c r="C1" s="33"/>
      <c r="D1" s="33"/>
      <c r="E1" s="33"/>
      <c r="F1" s="33"/>
      <c r="G1" s="33"/>
      <c r="H1" s="33"/>
      <c r="I1" s="33"/>
    </row>
    <row r="2" spans="2:9" ht="12.75">
      <c r="B2" s="31"/>
      <c r="C2" s="34"/>
      <c r="D2" s="34"/>
      <c r="E2" s="34"/>
      <c r="F2" s="34"/>
      <c r="G2" s="34"/>
      <c r="H2" s="34"/>
      <c r="I2" s="34"/>
    </row>
    <row r="3" spans="2:9" ht="12.75" customHeight="1">
      <c r="B3" s="32"/>
      <c r="C3" s="34"/>
      <c r="D3" s="34"/>
      <c r="E3" s="34"/>
      <c r="F3" s="34"/>
      <c r="G3" s="34"/>
      <c r="H3" s="34"/>
      <c r="I3" s="34"/>
    </row>
    <row r="4" spans="1:10" ht="18" customHeight="1">
      <c r="A4" s="35" t="s">
        <v>52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26.25" customHeight="1">
      <c r="A5" s="36" t="s">
        <v>0</v>
      </c>
      <c r="B5" s="36"/>
      <c r="C5" s="36"/>
      <c r="D5" s="36"/>
      <c r="E5" s="36"/>
      <c r="F5" s="36"/>
      <c r="G5" s="6"/>
      <c r="H5" s="7"/>
      <c r="I5" s="5"/>
      <c r="J5" s="6"/>
    </row>
    <row r="6" spans="1:10" ht="12.75">
      <c r="A6" s="8" t="s">
        <v>1</v>
      </c>
      <c r="B6" s="8" t="s">
        <v>2</v>
      </c>
      <c r="C6" s="8" t="s">
        <v>3</v>
      </c>
      <c r="D6" s="9" t="s">
        <v>4</v>
      </c>
      <c r="E6" s="9" t="s">
        <v>5</v>
      </c>
      <c r="F6" s="9" t="s">
        <v>6</v>
      </c>
      <c r="G6" s="10"/>
      <c r="H6" s="11"/>
      <c r="I6" s="12"/>
      <c r="J6" s="6"/>
    </row>
    <row r="7" spans="1:6" ht="12.75">
      <c r="A7" s="8">
        <v>1</v>
      </c>
      <c r="B7" s="13" t="s">
        <v>7</v>
      </c>
      <c r="C7" s="8"/>
      <c r="D7" s="14"/>
      <c r="E7" s="14"/>
      <c r="F7" s="14"/>
    </row>
    <row r="8" spans="1:10" ht="12.75">
      <c r="A8" s="38"/>
      <c r="B8" s="13" t="s">
        <v>8</v>
      </c>
      <c r="C8" s="8" t="s">
        <v>9</v>
      </c>
      <c r="D8" s="15">
        <v>1.2</v>
      </c>
      <c r="E8" s="14">
        <v>6500</v>
      </c>
      <c r="F8" s="14">
        <f>E8*D8</f>
        <v>7800</v>
      </c>
      <c r="G8" s="37" t="s">
        <v>10</v>
      </c>
      <c r="H8" s="37"/>
      <c r="I8" s="37"/>
      <c r="J8" s="37"/>
    </row>
    <row r="9" spans="1:10" ht="12.75">
      <c r="A9" s="38"/>
      <c r="B9" s="13" t="s">
        <v>11</v>
      </c>
      <c r="C9" s="8" t="s">
        <v>12</v>
      </c>
      <c r="D9" s="14">
        <v>6</v>
      </c>
      <c r="E9" s="14">
        <v>375</v>
      </c>
      <c r="F9" s="14">
        <f>SUM(E9*D9)</f>
        <v>2250</v>
      </c>
      <c r="G9" s="39" t="s">
        <v>13</v>
      </c>
      <c r="H9" s="39"/>
      <c r="I9" s="39"/>
      <c r="J9" s="39"/>
    </row>
    <row r="10" spans="1:6" ht="12.75">
      <c r="A10" s="8">
        <v>2</v>
      </c>
      <c r="B10" s="13" t="s">
        <v>14</v>
      </c>
      <c r="C10" s="8"/>
      <c r="D10" s="14"/>
      <c r="E10" s="14"/>
      <c r="F10" s="14"/>
    </row>
    <row r="11" spans="1:10" ht="12.75">
      <c r="A11" s="38"/>
      <c r="B11" s="22" t="s">
        <v>53</v>
      </c>
      <c r="C11" s="8" t="s">
        <v>9</v>
      </c>
      <c r="D11" s="15">
        <v>118</v>
      </c>
      <c r="E11" s="14">
        <v>7500</v>
      </c>
      <c r="F11" s="14">
        <f>E11*D11</f>
        <v>885000</v>
      </c>
      <c r="G11" s="40" t="s">
        <v>51</v>
      </c>
      <c r="H11" s="37"/>
      <c r="I11" s="37"/>
      <c r="J11" s="37"/>
    </row>
    <row r="12" spans="1:10" ht="12.75">
      <c r="A12" s="38"/>
      <c r="B12" s="22" t="s">
        <v>60</v>
      </c>
      <c r="C12" s="8" t="s">
        <v>15</v>
      </c>
      <c r="D12" s="14">
        <v>2350</v>
      </c>
      <c r="E12" s="14">
        <v>20</v>
      </c>
      <c r="F12" s="14">
        <f>E12*D12</f>
        <v>47000</v>
      </c>
      <c r="G12" s="37" t="s">
        <v>16</v>
      </c>
      <c r="H12" s="37"/>
      <c r="I12" s="37"/>
      <c r="J12" s="37"/>
    </row>
    <row r="13" spans="1:6" ht="12.75">
      <c r="A13" s="8">
        <v>3</v>
      </c>
      <c r="B13" s="13" t="s">
        <v>17</v>
      </c>
      <c r="C13" s="8"/>
      <c r="D13" s="14"/>
      <c r="E13" s="14"/>
      <c r="F13" s="14"/>
    </row>
    <row r="14" spans="1:10" ht="12.75">
      <c r="A14" s="38"/>
      <c r="B14" s="13" t="s">
        <v>18</v>
      </c>
      <c r="C14" s="8" t="s">
        <v>9</v>
      </c>
      <c r="D14" s="14">
        <v>3.5</v>
      </c>
      <c r="E14" s="14">
        <v>6500</v>
      </c>
      <c r="F14" s="14">
        <f>E14*D14</f>
        <v>22750</v>
      </c>
      <c r="G14" s="37" t="s">
        <v>19</v>
      </c>
      <c r="H14" s="37"/>
      <c r="I14" s="37"/>
      <c r="J14" s="37"/>
    </row>
    <row r="15" spans="1:10" ht="12" customHeight="1">
      <c r="A15" s="38"/>
      <c r="B15" s="13" t="s">
        <v>20</v>
      </c>
      <c r="C15" s="8" t="s">
        <v>9</v>
      </c>
      <c r="D15" s="14">
        <v>3</v>
      </c>
      <c r="E15" s="14">
        <v>6500</v>
      </c>
      <c r="F15" s="14">
        <f>D15*E15</f>
        <v>19500</v>
      </c>
      <c r="G15" s="37" t="s">
        <v>19</v>
      </c>
      <c r="H15" s="37"/>
      <c r="I15" s="37"/>
      <c r="J15" s="37"/>
    </row>
    <row r="16" spans="1:10" ht="12.75" customHeight="1">
      <c r="A16" s="38"/>
      <c r="B16" s="13" t="s">
        <v>21</v>
      </c>
      <c r="C16" s="8" t="s">
        <v>9</v>
      </c>
      <c r="D16" s="15">
        <v>1.87</v>
      </c>
      <c r="E16" s="14">
        <v>6500</v>
      </c>
      <c r="F16" s="14">
        <f>E16*D16</f>
        <v>12155</v>
      </c>
      <c r="G16" s="37" t="s">
        <v>22</v>
      </c>
      <c r="H16" s="37"/>
      <c r="I16" s="37"/>
      <c r="J16" s="37"/>
    </row>
    <row r="17" spans="1:10" ht="13.5" customHeight="1">
      <c r="A17" s="38"/>
      <c r="B17" s="13" t="s">
        <v>23</v>
      </c>
      <c r="C17" s="8" t="s">
        <v>9</v>
      </c>
      <c r="D17" s="15">
        <v>1.87</v>
      </c>
      <c r="E17" s="14">
        <v>6500</v>
      </c>
      <c r="F17" s="14">
        <f>D17*E17</f>
        <v>12155</v>
      </c>
      <c r="G17" s="37" t="s">
        <v>22</v>
      </c>
      <c r="H17" s="37"/>
      <c r="I17" s="37"/>
      <c r="J17" s="37"/>
    </row>
    <row r="18" spans="1:6" ht="14.25" customHeight="1">
      <c r="A18" s="8">
        <v>4</v>
      </c>
      <c r="B18" s="13" t="s">
        <v>24</v>
      </c>
      <c r="C18" s="8"/>
      <c r="D18" s="14"/>
      <c r="E18" s="14"/>
      <c r="F18" s="14"/>
    </row>
    <row r="19" spans="1:6" ht="12.75">
      <c r="A19" s="8"/>
      <c r="B19" s="13" t="s">
        <v>25</v>
      </c>
      <c r="C19" s="8" t="s">
        <v>9</v>
      </c>
      <c r="D19" s="15">
        <v>4.35</v>
      </c>
      <c r="E19" s="14">
        <v>6500</v>
      </c>
      <c r="F19" s="14">
        <f>E19*D19</f>
        <v>28274.999999999996</v>
      </c>
    </row>
    <row r="20" spans="1:10" ht="12.75">
      <c r="A20" s="8"/>
      <c r="B20" s="13" t="s">
        <v>26</v>
      </c>
      <c r="C20" s="8" t="s">
        <v>9</v>
      </c>
      <c r="D20" s="15">
        <v>2.66</v>
      </c>
      <c r="E20" s="14">
        <v>6500</v>
      </c>
      <c r="F20" s="14">
        <f>E20*D20</f>
        <v>17290</v>
      </c>
      <c r="G20" s="37" t="s">
        <v>27</v>
      </c>
      <c r="H20" s="37"/>
      <c r="I20" s="37"/>
      <c r="J20" s="37"/>
    </row>
    <row r="21" spans="1:10" ht="12.75">
      <c r="A21" s="8"/>
      <c r="B21" s="13" t="s">
        <v>28</v>
      </c>
      <c r="C21" s="8" t="s">
        <v>9</v>
      </c>
      <c r="D21" s="15">
        <f>0.2*D19</f>
        <v>0.87</v>
      </c>
      <c r="E21" s="14">
        <v>6500</v>
      </c>
      <c r="F21" s="14">
        <f>E21*D21</f>
        <v>5655</v>
      </c>
      <c r="G21" s="37" t="s">
        <v>29</v>
      </c>
      <c r="H21" s="37"/>
      <c r="I21" s="37"/>
      <c r="J21" s="37"/>
    </row>
    <row r="22" spans="1:10" ht="15" customHeight="1">
      <c r="A22" s="8"/>
      <c r="B22" s="13" t="s">
        <v>30</v>
      </c>
      <c r="C22" s="8" t="s">
        <v>31</v>
      </c>
      <c r="D22" s="14">
        <v>66</v>
      </c>
      <c r="E22" s="14">
        <v>70</v>
      </c>
      <c r="F22" s="14">
        <f>D22*E22</f>
        <v>4620</v>
      </c>
      <c r="G22" s="39"/>
      <c r="H22" s="39"/>
      <c r="I22" s="39"/>
      <c r="J22" s="39"/>
    </row>
    <row r="23" spans="1:10" ht="15" customHeight="1">
      <c r="A23" s="8"/>
      <c r="B23" s="13" t="s">
        <v>32</v>
      </c>
      <c r="C23" s="8" t="s">
        <v>31</v>
      </c>
      <c r="D23" s="14">
        <v>6</v>
      </c>
      <c r="E23" s="14">
        <v>700</v>
      </c>
      <c r="F23" s="14">
        <f>D23*E23</f>
        <v>4200</v>
      </c>
      <c r="G23" s="4"/>
      <c r="H23" s="4"/>
      <c r="J23" s="4"/>
    </row>
    <row r="24" spans="1:9" ht="14.25" customHeight="1">
      <c r="A24" s="8"/>
      <c r="B24" s="13" t="s">
        <v>33</v>
      </c>
      <c r="C24" s="8"/>
      <c r="D24" s="14"/>
      <c r="E24" s="14"/>
      <c r="F24" s="14"/>
      <c r="G24" s="39" t="s">
        <v>13</v>
      </c>
      <c r="H24" s="39"/>
      <c r="I24" s="39"/>
    </row>
    <row r="25" spans="1:10" ht="12.75" customHeight="1">
      <c r="A25" s="8">
        <v>5</v>
      </c>
      <c r="B25" s="13" t="s">
        <v>34</v>
      </c>
      <c r="C25" s="8" t="s">
        <v>9</v>
      </c>
      <c r="D25" s="15">
        <v>2.5</v>
      </c>
      <c r="E25" s="14">
        <v>6500</v>
      </c>
      <c r="F25" s="14">
        <f>E25*D25</f>
        <v>16250</v>
      </c>
      <c r="G25" s="37" t="s">
        <v>35</v>
      </c>
      <c r="H25" s="37"/>
      <c r="I25" s="37"/>
      <c r="J25" s="37"/>
    </row>
    <row r="26" spans="1:6" ht="13.5" customHeight="1">
      <c r="A26" s="41" t="s">
        <v>36</v>
      </c>
      <c r="B26" s="41"/>
      <c r="C26" s="41"/>
      <c r="D26" s="41"/>
      <c r="E26" s="41"/>
      <c r="F26" s="16">
        <f>SUM(F8:F25)</f>
        <v>1084900</v>
      </c>
    </row>
    <row r="27" spans="1:6" ht="27.75" customHeight="1">
      <c r="A27" s="42" t="s">
        <v>37</v>
      </c>
      <c r="B27" s="42"/>
      <c r="C27" s="42"/>
      <c r="D27" s="42"/>
      <c r="E27" s="42"/>
      <c r="F27" s="42"/>
    </row>
    <row r="28" spans="1:10" ht="13.5" customHeight="1">
      <c r="A28" s="8" t="s">
        <v>1</v>
      </c>
      <c r="B28" s="8" t="s">
        <v>2</v>
      </c>
      <c r="C28" s="8" t="s">
        <v>3</v>
      </c>
      <c r="D28" s="9" t="s">
        <v>4</v>
      </c>
      <c r="E28" s="9" t="s">
        <v>5</v>
      </c>
      <c r="F28" s="9" t="s">
        <v>6</v>
      </c>
      <c r="G28" s="6"/>
      <c r="H28" s="7"/>
      <c r="I28" s="5"/>
      <c r="J28" s="6"/>
    </row>
    <row r="29" spans="1:10" ht="13.5" customHeight="1">
      <c r="A29" s="8">
        <v>1</v>
      </c>
      <c r="B29" s="17" t="s">
        <v>38</v>
      </c>
      <c r="C29" s="8"/>
      <c r="D29" s="18">
        <f>SUM(D8,D11,D14,D15,D16,D17,D19,D20,D21)</f>
        <v>137.32</v>
      </c>
      <c r="E29" s="18">
        <v>150</v>
      </c>
      <c r="F29" s="18">
        <f>D29*E29</f>
        <v>20598</v>
      </c>
      <c r="G29" s="6"/>
      <c r="H29" s="7"/>
      <c r="I29" s="5"/>
      <c r="J29" s="6"/>
    </row>
    <row r="30" spans="1:12" ht="26.25" customHeight="1">
      <c r="A30" s="8">
        <v>2</v>
      </c>
      <c r="B30" s="13" t="s">
        <v>39</v>
      </c>
      <c r="C30" s="8" t="s">
        <v>40</v>
      </c>
      <c r="D30" s="14">
        <v>4</v>
      </c>
      <c r="E30" s="14">
        <v>42000</v>
      </c>
      <c r="F30" s="14">
        <f>SUM(E30*D30)</f>
        <v>168000</v>
      </c>
      <c r="G30" s="43" t="s">
        <v>55</v>
      </c>
      <c r="H30" s="44"/>
      <c r="I30" s="44"/>
      <c r="J30" s="44"/>
      <c r="K30" s="44"/>
      <c r="L30" s="44"/>
    </row>
    <row r="31" spans="1:10" ht="14.25" customHeight="1">
      <c r="A31" s="8">
        <v>3</v>
      </c>
      <c r="B31" s="19" t="s">
        <v>41</v>
      </c>
      <c r="C31" s="8"/>
      <c r="D31" s="14">
        <f>SUM(D29)</f>
        <v>137.32</v>
      </c>
      <c r="E31" s="14">
        <v>250</v>
      </c>
      <c r="F31" s="14">
        <f>D31*E31</f>
        <v>34330</v>
      </c>
      <c r="G31" s="39" t="s">
        <v>42</v>
      </c>
      <c r="H31" s="39"/>
      <c r="I31" s="39"/>
      <c r="J31" s="39"/>
    </row>
    <row r="32" spans="1:6" ht="12" customHeight="1">
      <c r="A32" s="41" t="s">
        <v>43</v>
      </c>
      <c r="B32" s="41"/>
      <c r="C32" s="41"/>
      <c r="D32" s="41"/>
      <c r="E32" s="41"/>
      <c r="F32" s="16">
        <f>F29+F30+F31</f>
        <v>222928</v>
      </c>
    </row>
    <row r="33" spans="1:6" ht="27" customHeight="1">
      <c r="A33" s="36" t="s">
        <v>44</v>
      </c>
      <c r="B33" s="36"/>
      <c r="C33" s="36"/>
      <c r="D33" s="36"/>
      <c r="E33" s="36"/>
      <c r="F33" s="36"/>
    </row>
    <row r="34" spans="1:6" ht="13.5" customHeight="1">
      <c r="A34" s="8" t="s">
        <v>1</v>
      </c>
      <c r="B34" s="8" t="s">
        <v>2</v>
      </c>
      <c r="C34" s="8" t="s">
        <v>3</v>
      </c>
      <c r="D34" s="9" t="s">
        <v>4</v>
      </c>
      <c r="E34" s="9" t="s">
        <v>5</v>
      </c>
      <c r="F34" s="9" t="s">
        <v>6</v>
      </c>
    </row>
    <row r="35" spans="1:12" ht="51" customHeight="1">
      <c r="A35" s="20">
        <v>1</v>
      </c>
      <c r="B35" s="29" t="s">
        <v>54</v>
      </c>
      <c r="C35" s="20" t="s">
        <v>9</v>
      </c>
      <c r="D35" s="21">
        <f>D11</f>
        <v>118</v>
      </c>
      <c r="E35" s="21">
        <v>3000</v>
      </c>
      <c r="F35" s="21">
        <f>E35*D35</f>
        <v>354000</v>
      </c>
      <c r="G35" s="43" t="s">
        <v>56</v>
      </c>
      <c r="H35" s="44"/>
      <c r="I35" s="44"/>
      <c r="J35" s="44"/>
      <c r="K35" s="44"/>
      <c r="L35" s="44"/>
    </row>
    <row r="36" spans="1:12" ht="13.5" customHeight="1">
      <c r="A36" s="8">
        <v>2</v>
      </c>
      <c r="B36" s="13" t="s">
        <v>45</v>
      </c>
      <c r="C36" s="20" t="s">
        <v>46</v>
      </c>
      <c r="D36" s="21">
        <v>133</v>
      </c>
      <c r="E36" s="21">
        <v>500</v>
      </c>
      <c r="F36" s="21">
        <f>E36*D36</f>
        <v>66500</v>
      </c>
      <c r="G36" s="47" t="s">
        <v>47</v>
      </c>
      <c r="H36" s="47"/>
      <c r="I36" s="47"/>
      <c r="J36" s="47"/>
      <c r="K36" s="47"/>
      <c r="L36" s="47"/>
    </row>
    <row r="37" spans="1:12" ht="27.75" customHeight="1">
      <c r="A37" s="8">
        <v>3</v>
      </c>
      <c r="B37" s="26" t="s">
        <v>58</v>
      </c>
      <c r="C37" s="8" t="s">
        <v>46</v>
      </c>
      <c r="D37" s="14">
        <v>174</v>
      </c>
      <c r="E37" s="14">
        <v>500</v>
      </c>
      <c r="F37" s="14">
        <f>E37*D37</f>
        <v>87000</v>
      </c>
      <c r="G37" s="43" t="s">
        <v>57</v>
      </c>
      <c r="H37" s="44"/>
      <c r="I37" s="44"/>
      <c r="J37" s="44"/>
      <c r="K37" s="44"/>
      <c r="L37" s="44"/>
    </row>
    <row r="38" spans="1:12" ht="41.25" customHeight="1">
      <c r="A38" s="8">
        <v>4</v>
      </c>
      <c r="B38" s="13" t="s">
        <v>48</v>
      </c>
      <c r="C38" s="8" t="s">
        <v>9</v>
      </c>
      <c r="D38" s="14">
        <f>D31</f>
        <v>137.32</v>
      </c>
      <c r="E38" s="14">
        <v>500</v>
      </c>
      <c r="F38" s="14">
        <f>E38*D38</f>
        <v>68660</v>
      </c>
      <c r="G38" s="43" t="s">
        <v>59</v>
      </c>
      <c r="H38" s="44"/>
      <c r="I38" s="44"/>
      <c r="J38" s="44"/>
      <c r="K38" s="44"/>
      <c r="L38" s="44"/>
    </row>
    <row r="39" spans="1:6" ht="12" customHeight="1">
      <c r="A39" s="48" t="s">
        <v>49</v>
      </c>
      <c r="B39" s="48"/>
      <c r="C39" s="48"/>
      <c r="D39" s="48"/>
      <c r="E39" s="48"/>
      <c r="F39" s="27">
        <f>F35+F36+F38+F37</f>
        <v>576160</v>
      </c>
    </row>
    <row r="40" spans="1:6" ht="30.75" customHeight="1">
      <c r="A40" s="49" t="s">
        <v>50</v>
      </c>
      <c r="B40" s="49"/>
      <c r="C40" s="49"/>
      <c r="D40" s="49"/>
      <c r="E40" s="49"/>
      <c r="F40" s="28">
        <f>F39+F32+F26</f>
        <v>1883988</v>
      </c>
    </row>
    <row r="41" spans="1:6" ht="156.75" customHeight="1">
      <c r="A41" s="45"/>
      <c r="B41" s="45"/>
      <c r="C41" s="45"/>
      <c r="D41" s="45"/>
      <c r="E41" s="45"/>
      <c r="F41" s="45"/>
    </row>
    <row r="42" spans="1:9" ht="15" customHeight="1">
      <c r="A42" s="46"/>
      <c r="B42" s="46"/>
      <c r="D42" s="1"/>
      <c r="E42" s="1"/>
      <c r="F42" s="25"/>
      <c r="H42" s="1"/>
      <c r="I42" s="1"/>
    </row>
    <row r="43" spans="1:9" ht="12.75">
      <c r="A43" s="4"/>
      <c r="B43" s="1"/>
      <c r="D43" s="1"/>
      <c r="E43" s="1"/>
      <c r="F43" s="1"/>
      <c r="H43" s="1"/>
      <c r="I43" s="1"/>
    </row>
    <row r="44" spans="1:9" ht="18">
      <c r="A44" s="4"/>
      <c r="B44" s="23"/>
      <c r="D44" s="1"/>
      <c r="E44" s="1"/>
      <c r="F44" s="24"/>
      <c r="H44" s="1"/>
      <c r="I44" s="1"/>
    </row>
    <row r="45" spans="1:9" ht="12.75">
      <c r="A45" s="4"/>
      <c r="B45" s="1"/>
      <c r="D45" s="1"/>
      <c r="E45" s="1"/>
      <c r="F45" s="1"/>
      <c r="H45" s="1"/>
      <c r="I45" s="1"/>
    </row>
    <row r="46" spans="1:9" ht="12.75">
      <c r="A46" s="4"/>
      <c r="B46" s="1"/>
      <c r="D46" s="1"/>
      <c r="E46" s="1"/>
      <c r="F46" s="1"/>
      <c r="H46" s="1"/>
      <c r="I46" s="1"/>
    </row>
    <row r="47" spans="1:9" ht="12.75">
      <c r="A47" s="4"/>
      <c r="B47" s="1"/>
      <c r="D47" s="1"/>
      <c r="E47" s="1"/>
      <c r="F47" s="1"/>
      <c r="H47" s="1"/>
      <c r="I47" s="1"/>
    </row>
    <row r="48" spans="1:9" ht="12.75">
      <c r="A48" s="4"/>
      <c r="B48" s="1"/>
      <c r="D48" s="1"/>
      <c r="E48" s="1"/>
      <c r="F48" s="1"/>
      <c r="H48" s="1"/>
      <c r="I48" s="1"/>
    </row>
    <row r="49" spans="1:9" ht="12.75">
      <c r="A49" s="4"/>
      <c r="B49" s="1"/>
      <c r="D49" s="1"/>
      <c r="E49" s="1"/>
      <c r="F49" s="1"/>
      <c r="H49" s="1"/>
      <c r="I49" s="1"/>
    </row>
    <row r="50" spans="1:9" ht="12.75">
      <c r="A50" s="4"/>
      <c r="B50" s="1"/>
      <c r="D50" s="1"/>
      <c r="E50" s="1"/>
      <c r="F50" s="1"/>
      <c r="H50" s="1"/>
      <c r="I50" s="1"/>
    </row>
    <row r="51" spans="1:9" ht="12.75">
      <c r="A51" s="4"/>
      <c r="B51" s="1"/>
      <c r="D51" s="1"/>
      <c r="E51" s="1"/>
      <c r="F51" s="1"/>
      <c r="H51" s="1"/>
      <c r="I51" s="1"/>
    </row>
    <row r="52" spans="1:9" ht="12.75">
      <c r="A52" s="4"/>
      <c r="B52" s="1"/>
      <c r="D52" s="1"/>
      <c r="E52" s="1"/>
      <c r="F52" s="1"/>
      <c r="H52" s="1"/>
      <c r="I52" s="1"/>
    </row>
    <row r="53" spans="1:9" ht="12.75">
      <c r="A53" s="4"/>
      <c r="B53" s="1"/>
      <c r="D53" s="1"/>
      <c r="E53" s="1"/>
      <c r="F53" s="1"/>
      <c r="H53" s="1"/>
      <c r="I53" s="1"/>
    </row>
    <row r="54" spans="1:9" ht="12.75">
      <c r="A54" s="4"/>
      <c r="B54" s="1"/>
      <c r="D54" s="1"/>
      <c r="E54" s="1"/>
      <c r="F54" s="1"/>
      <c r="H54" s="1"/>
      <c r="I54" s="1"/>
    </row>
    <row r="55" spans="1:9" ht="12.75">
      <c r="A55" s="4"/>
      <c r="B55" s="1"/>
      <c r="D55" s="1"/>
      <c r="E55" s="1"/>
      <c r="F55" s="1"/>
      <c r="H55" s="1"/>
      <c r="I55" s="1"/>
    </row>
  </sheetData>
  <sheetProtection selectLockedCells="1" selectUnlockedCells="1"/>
  <mergeCells count="36">
    <mergeCell ref="A41:F41"/>
    <mergeCell ref="A42:B42"/>
    <mergeCell ref="G36:L36"/>
    <mergeCell ref="G37:L37"/>
    <mergeCell ref="G38:L38"/>
    <mergeCell ref="A39:E39"/>
    <mergeCell ref="A40:E40"/>
    <mergeCell ref="A27:F27"/>
    <mergeCell ref="G30:L30"/>
    <mergeCell ref="G31:J31"/>
    <mergeCell ref="A32:E32"/>
    <mergeCell ref="A33:F33"/>
    <mergeCell ref="G35:L35"/>
    <mergeCell ref="G21:J21"/>
    <mergeCell ref="G22:J22"/>
    <mergeCell ref="G24:I24"/>
    <mergeCell ref="G25:J25"/>
    <mergeCell ref="A26:E26"/>
    <mergeCell ref="A14:A17"/>
    <mergeCell ref="G14:J14"/>
    <mergeCell ref="G15:J15"/>
    <mergeCell ref="G16:J16"/>
    <mergeCell ref="G17:J17"/>
    <mergeCell ref="G20:J20"/>
    <mergeCell ref="A8:A9"/>
    <mergeCell ref="G8:J8"/>
    <mergeCell ref="G9:J9"/>
    <mergeCell ref="A11:A12"/>
    <mergeCell ref="G11:J11"/>
    <mergeCell ref="G12:J12"/>
    <mergeCell ref="B1:B3"/>
    <mergeCell ref="C1:I1"/>
    <mergeCell ref="C2:I2"/>
    <mergeCell ref="C3:I3"/>
    <mergeCell ref="A4:J4"/>
    <mergeCell ref="A5:F5"/>
  </mergeCells>
  <printOptions/>
  <pageMargins left="0.5902777777777778" right="0.39375" top="0.3541666666666667" bottom="0.19652777777777777" header="0.5118055555555555" footer="0.5118055555555555"/>
  <pageSetup firstPageNumber="1" useFirstPageNumber="1"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006944444444444" right="0.3888888888888889" top="0.3388888888888889" bottom="0.20902777777777778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006944444444444" right="0.3888888888888889" top="0.3388888888888889" bottom="0.20902777777777778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Dmitry</cp:lastModifiedBy>
  <dcterms:created xsi:type="dcterms:W3CDTF">2015-12-09T13:21:58Z</dcterms:created>
  <dcterms:modified xsi:type="dcterms:W3CDTF">2016-05-10T11:55:02Z</dcterms:modified>
  <cp:category/>
  <cp:version/>
  <cp:contentType/>
  <cp:contentStatus/>
</cp:coreProperties>
</file>